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F24C29D-F82C-4D9B-8758-42F3D8B6B7F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<sst xmlns="http://schemas.openxmlformats.org/spreadsheetml/2006/main" count="17409" uniqueCount="3096">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</sst>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1216</v>
      </c>
      <c r="B10" s="172"/>
      <c r="C10" s="172"/>
      <c r="D10" s="169" t="str">
        <f>VLOOKUP(A10,'Listado Total'!B6:R586,7,0)</f>
        <v>Técnico/a 1</v>
      </c>
      <c r="E10" s="169"/>
      <c r="F10" s="169"/>
      <c r="G10" s="169" t="str">
        <f>VLOOKUP(A10,'Listado Total'!B6:R586,2,0)</f>
        <v>Jefe de proyecto Liferay responsable de Iniciativas de Desarrollo de Portales Web Sede Judicial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54.80000000000001" customHeight="1" thickTop="1" thickBot="1">
      <c r="A17" s="146" t="str">
        <f>VLOOKUP(A10,'Listado Total'!B6:R586,17,0)</f>
        <v>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5etCf8EuAcoCBjQzAGaacyXoEjYwTyrq/KL0C9QjRUsudCZZyynEu3kqO1r4Wrlt9cFkDgpICWylBZ/QVIgyg==" saltValue="11ObD5rSrv1ekQHEK2NjR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2022-07-27T07:28:01Z</dcterms:modified>
</cp:coreProperties>
</file>